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<sst xmlns="http://schemas.openxmlformats.org/spreadsheetml/2006/main" count="34">
  <si>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清远市清新区2017年已补贴机具分类明细表</t>
  </si>
  <si>
    <t>单位：份、户、台、元    2018年7月3日</t>
  </si>
  <si>
    <t>机具大类</t>
  </si>
  <si>
    <t>机具名称</t>
  </si>
  <si>
    <t>确认书</t>
  </si>
  <si>
    <t>受益农户数</t>
  </si>
  <si>
    <t>补贴机具数</t>
  </si>
  <si>
    <t>补贴总额</t>
  </si>
  <si>
    <t>农民出资</t>
  </si>
  <si>
    <r>
      <rPr>
        <b/>
        <sz val="12"/>
        <color theme="1"/>
        <rFont val="华文仿宋"/>
        <charset val="134"/>
      </rPr>
      <t>已</t>
    </r>
    <r>
      <rPr>
        <b/>
        <sz val="12"/>
        <color theme="1"/>
        <rFont val="华文仿宋"/>
        <charset val="134"/>
      </rPr>
      <t>补贴机具总价</t>
    </r>
  </si>
  <si>
    <t>备注</t>
  </si>
  <si>
    <t>耕整地机械</t>
  </si>
  <si>
    <t>耕地机械</t>
  </si>
  <si>
    <t>2016年结转207.319万元，2017年中央补贴资金5万元，共212.319万元。
2016年结转207.319万元，2017年中央补贴资金5万元，共212.319万元。</t>
  </si>
  <si>
    <t>整地机械</t>
  </si>
  <si>
    <t>小  计</t>
  </si>
  <si>
    <t>种植施肥机械</t>
  </si>
  <si>
    <t>水稻插秧机</t>
  </si>
  <si>
    <t>收获后处理机械</t>
  </si>
  <si>
    <t>干燥机械</t>
  </si>
  <si>
    <t>仓储机械</t>
  </si>
  <si>
    <t>小计</t>
  </si>
  <si>
    <t>畜牧水产养殖机械</t>
  </si>
  <si>
    <t>饲料（草）加工机械设备</t>
  </si>
  <si>
    <t>畜牧饲养机械</t>
  </si>
  <si>
    <t>水产养殖机械</t>
  </si>
  <si>
    <t>收获机械</t>
  </si>
  <si>
    <t>收割机</t>
  </si>
  <si>
    <t>薯类收获机</t>
  </si>
  <si>
    <t>秸秆粉碎还田机</t>
  </si>
  <si>
    <t>采茶机</t>
  </si>
  <si>
    <t>动力机械</t>
  </si>
  <si>
    <t>拖拉机</t>
  </si>
  <si>
    <t>购买机具总数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</si>
</sst>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华文仿宋"/>
      <charset val="134"/>
    </font>
    <font>
      <sz val="10.5"/>
      <color theme="1"/>
      <name val="宋体"/>
      <charset val="134"/>
    </font>
    <font>
      <b/>
      <sz val="12"/>
      <color theme="1"/>
      <name val="华文仿宋"/>
      <charset val="134"/>
    </font>
    <font>
      <sz val="12"/>
      <color theme="1"/>
      <name val="华文仿宋"/>
      <charset val="134"/>
    </font>
    <font>
      <b/>
      <sz val="14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6"/>
  <sheetViews>
    <sheetView tabSelected="1" workbookViewId="0">
      <selection activeCell="K7" sqref="K7"/>
    </sheetView>
  </sheetViews>
  <sheetFormatPr defaultColWidth="9" defaultRowHeight="13.5"/>
  <cols>
    <col min="1" max="1" width="18.375" customWidth="1"/>
    <col min="2" max="2" width="26.625" customWidth="1"/>
    <col min="3" max="3" width="9.875"/>
    <col min="4" max="4" width="14" customWidth="1"/>
    <col min="5" max="5" width="12.625" customWidth="1"/>
    <col min="6" max="6" width="10.75" customWidth="1"/>
    <col min="7" max="7" width="10.5" customWidth="1"/>
    <col min="8" max="8" width="16.5" customWidth="1"/>
    <col min="9" max="9" width="23.125" customWidth="1"/>
  </cols>
  <sheetData>
    <row r="1" ht="24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7.25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17.25" spans="1:9">
      <c r="A4" s="4" t="s">
        <v>11</v>
      </c>
      <c r="B4" s="5" t="s">
        <v>12</v>
      </c>
      <c r="C4" s="4">
        <v>31</v>
      </c>
      <c r="D4" s="4">
        <v>30</v>
      </c>
      <c r="E4" s="4">
        <v>35</v>
      </c>
      <c r="F4" s="4">
        <v>51210</v>
      </c>
      <c r="G4" s="4" t="str">
        <f t="shared" ref="G4:G8" si="0">IMSUB(H4,F4)</f>
        <v>200350</v>
      </c>
      <c r="H4" s="4">
        <v>251560</v>
      </c>
      <c r="I4" s="11" t="s">
        <v>13</v>
      </c>
    </row>
    <row r="5" ht="17.25" spans="1:9">
      <c r="A5" s="4"/>
      <c r="B5" s="5" t="s">
        <v>14</v>
      </c>
      <c r="C5" s="5"/>
      <c r="D5" s="5"/>
      <c r="E5" s="5"/>
      <c r="F5" s="5"/>
      <c r="G5" s="5"/>
      <c r="H5" s="5"/>
      <c r="I5" s="11"/>
    </row>
    <row r="6" ht="17.25" spans="1:9">
      <c r="A6" s="4"/>
      <c r="B6" s="4" t="s">
        <v>15</v>
      </c>
      <c r="C6" s="4">
        <f>SUM(C4)</f>
        <v>31</v>
      </c>
      <c r="D6" s="4">
        <f>SUM(D4)</f>
        <v>30</v>
      </c>
      <c r="E6" s="4">
        <f>SUM(E4)</f>
        <v>35</v>
      </c>
      <c r="F6" s="4">
        <f>SUM(F4)</f>
        <v>51210</v>
      </c>
      <c r="G6" s="4" t="str">
        <f>IMSUB(H6,F6)</f>
        <v>200350</v>
      </c>
      <c r="H6" s="4">
        <f>SUM(H4)</f>
        <v>251560</v>
      </c>
      <c r="I6" s="11"/>
    </row>
    <row r="7" ht="17.25" spans="1:9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11"/>
    </row>
    <row r="8" ht="17.25" spans="1:9">
      <c r="A8" s="4" t="s">
        <v>16</v>
      </c>
      <c r="B8" s="4" t="s">
        <v>17</v>
      </c>
      <c r="C8" s="4">
        <v>3</v>
      </c>
      <c r="D8" s="4">
        <v>3</v>
      </c>
      <c r="E8" s="4">
        <v>3</v>
      </c>
      <c r="F8" s="6">
        <v>58050</v>
      </c>
      <c r="G8" s="4" t="str">
        <f t="shared" si="0"/>
        <v>167750</v>
      </c>
      <c r="H8" s="6">
        <v>225800</v>
      </c>
      <c r="I8" s="11"/>
    </row>
    <row r="9" ht="17.25" spans="1:9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11"/>
    </row>
    <row r="10" ht="17.25" spans="1:9">
      <c r="A10" s="7" t="s">
        <v>18</v>
      </c>
      <c r="B10" s="4" t="s">
        <v>19</v>
      </c>
      <c r="C10" s="4">
        <v>5</v>
      </c>
      <c r="D10" s="4">
        <v>4</v>
      </c>
      <c r="E10" s="4">
        <v>7</v>
      </c>
      <c r="F10" s="6">
        <v>221700</v>
      </c>
      <c r="G10" s="4" t="str">
        <f>IMSUB(H10,F10)</f>
        <v>741300</v>
      </c>
      <c r="H10" s="6">
        <v>963000</v>
      </c>
      <c r="I10" s="11"/>
    </row>
    <row r="11" ht="17.25" spans="1:9">
      <c r="A11" s="8"/>
      <c r="B11" s="4" t="s">
        <v>20</v>
      </c>
      <c r="C11" s="4">
        <v>1</v>
      </c>
      <c r="D11" s="4">
        <v>1</v>
      </c>
      <c r="E11" s="4">
        <v>1</v>
      </c>
      <c r="F11" s="6">
        <v>11000</v>
      </c>
      <c r="G11" s="4" t="str">
        <f>IMSUB(H11,F11)</f>
        <v>32000</v>
      </c>
      <c r="H11" s="6">
        <v>43000</v>
      </c>
      <c r="I11" s="11"/>
    </row>
    <row r="12" ht="17.25" spans="1:9">
      <c r="A12" s="9"/>
      <c r="B12" s="4" t="s">
        <v>21</v>
      </c>
      <c r="C12" s="4">
        <f>SUM(C10:C11)</f>
        <v>6</v>
      </c>
      <c r="D12" s="4">
        <f>SUM(D10:D11)</f>
        <v>5</v>
      </c>
      <c r="E12" s="4">
        <f>SUM(E10:E11)</f>
        <v>8</v>
      </c>
      <c r="F12" s="4">
        <f>SUM(F10:F11)</f>
        <v>232700</v>
      </c>
      <c r="G12" s="4">
        <f>H12-F12</f>
        <v>773300</v>
      </c>
      <c r="H12" s="4">
        <f>SUM(H10:H11)</f>
        <v>1006000</v>
      </c>
      <c r="I12" s="11"/>
    </row>
    <row r="13" ht="17.25" spans="1:9">
      <c r="A13" s="9"/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11"/>
    </row>
    <row r="14" ht="17.25" spans="1:9">
      <c r="A14" s="7" t="s">
        <v>22</v>
      </c>
      <c r="B14" s="4" t="s">
        <v>23</v>
      </c>
      <c r="C14" s="4">
        <v>2</v>
      </c>
      <c r="D14" s="4">
        <v>2</v>
      </c>
      <c r="E14" s="4">
        <v>2</v>
      </c>
      <c r="F14" s="4">
        <v>3020</v>
      </c>
      <c r="G14" s="4">
        <f>H14-F14</f>
        <v>7080</v>
      </c>
      <c r="H14" s="4">
        <v>10100</v>
      </c>
      <c r="I14" s="11"/>
    </row>
    <row r="15" ht="17.25" spans="1:9">
      <c r="A15" s="8"/>
      <c r="B15" s="4" t="s">
        <v>24</v>
      </c>
      <c r="C15" s="4"/>
      <c r="D15" s="4"/>
      <c r="E15" s="4"/>
      <c r="F15" s="4"/>
      <c r="G15" s="4"/>
      <c r="H15" s="4"/>
      <c r="I15" s="11"/>
    </row>
    <row r="16" ht="17.25" spans="1:9">
      <c r="A16" s="8"/>
      <c r="B16" s="4" t="s">
        <v>25</v>
      </c>
      <c r="C16" s="4">
        <v>1</v>
      </c>
      <c r="D16" s="4">
        <v>1</v>
      </c>
      <c r="E16" s="4">
        <v>10</v>
      </c>
      <c r="F16" s="4">
        <v>9000</v>
      </c>
      <c r="G16" s="4">
        <f>H16-F16</f>
        <v>21000</v>
      </c>
      <c r="H16" s="4">
        <v>30000</v>
      </c>
      <c r="I16" s="11"/>
    </row>
    <row r="17" ht="17.25" spans="1:9">
      <c r="A17" s="9"/>
      <c r="B17" s="4" t="s">
        <v>21</v>
      </c>
      <c r="C17" s="4">
        <f t="shared" ref="C17:H17" si="1">SUM(C14:C16)</f>
        <v>3</v>
      </c>
      <c r="D17" s="4">
        <f t="shared" si="1"/>
        <v>3</v>
      </c>
      <c r="E17" s="4">
        <f t="shared" si="1"/>
        <v>12</v>
      </c>
      <c r="F17" s="4">
        <f t="shared" si="1"/>
        <v>12020</v>
      </c>
      <c r="G17" s="4">
        <f t="shared" si="1"/>
        <v>28080</v>
      </c>
      <c r="H17" s="4">
        <f t="shared" si="1"/>
        <v>40100</v>
      </c>
      <c r="I17" s="11"/>
    </row>
    <row r="18" ht="17.25" spans="1:9">
      <c r="A18" s="3" t="s">
        <v>2</v>
      </c>
      <c r="B18" s="3" t="s">
        <v>3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11"/>
    </row>
    <row r="19" ht="17.25" spans="1:9">
      <c r="A19" s="7" t="s">
        <v>26</v>
      </c>
      <c r="B19" s="4" t="s">
        <v>27</v>
      </c>
      <c r="C19" s="4">
        <v>3</v>
      </c>
      <c r="D19" s="4">
        <v>3</v>
      </c>
      <c r="E19" s="4">
        <v>3</v>
      </c>
      <c r="F19" s="4">
        <v>69000</v>
      </c>
      <c r="G19" s="4" t="str">
        <f>IMSUB(H19,F19)</f>
        <v>236600</v>
      </c>
      <c r="H19" s="4">
        <v>305600</v>
      </c>
      <c r="I19" s="11"/>
    </row>
    <row r="20" ht="17.25" spans="1:9">
      <c r="A20" s="8"/>
      <c r="B20" s="4" t="s">
        <v>28</v>
      </c>
      <c r="C20" s="4">
        <v>2</v>
      </c>
      <c r="D20" s="4">
        <v>2</v>
      </c>
      <c r="E20" s="4">
        <v>2</v>
      </c>
      <c r="F20" s="4">
        <v>3000</v>
      </c>
      <c r="G20" s="4" t="str">
        <f>IMSUB(H20,F20)</f>
        <v>16800</v>
      </c>
      <c r="H20" s="4">
        <v>19800</v>
      </c>
      <c r="I20" s="11"/>
    </row>
    <row r="21" ht="17.25" spans="1:9">
      <c r="A21" s="8"/>
      <c r="B21" s="4" t="s">
        <v>29</v>
      </c>
      <c r="C21" s="4">
        <v>2</v>
      </c>
      <c r="D21" s="4">
        <v>2</v>
      </c>
      <c r="E21" s="4">
        <v>2</v>
      </c>
      <c r="F21" s="4">
        <v>3240</v>
      </c>
      <c r="G21" s="4" t="str">
        <f>IMSUB(H21,F21)</f>
        <v>15260</v>
      </c>
      <c r="H21" s="4">
        <v>18500</v>
      </c>
      <c r="I21" s="11"/>
    </row>
    <row r="22" ht="17.25" spans="1:9">
      <c r="A22" s="8"/>
      <c r="B22" s="4" t="s">
        <v>30</v>
      </c>
      <c r="C22" s="4">
        <v>1</v>
      </c>
      <c r="D22" s="4">
        <v>1</v>
      </c>
      <c r="E22" s="4">
        <v>1</v>
      </c>
      <c r="F22" s="4">
        <v>1700</v>
      </c>
      <c r="G22" s="4">
        <f>H22-F22</f>
        <v>6300</v>
      </c>
      <c r="H22" s="4">
        <v>8000</v>
      </c>
      <c r="I22" s="11"/>
    </row>
    <row r="23" ht="17.25" spans="1:9">
      <c r="A23" s="9"/>
      <c r="B23" s="4" t="s">
        <v>15</v>
      </c>
      <c r="C23" s="4">
        <f>SUM(C19:C22)</f>
        <v>8</v>
      </c>
      <c r="D23" s="4">
        <f>SUM(D19:D22)</f>
        <v>8</v>
      </c>
      <c r="E23" s="4">
        <f>SUM(E19:E22)</f>
        <v>8</v>
      </c>
      <c r="F23" s="4">
        <f>SUM(F19:F22)</f>
        <v>76940</v>
      </c>
      <c r="G23" s="4">
        <f>H23-F23</f>
        <v>274960</v>
      </c>
      <c r="H23" s="4">
        <f>SUM(H19:H22)</f>
        <v>351900</v>
      </c>
      <c r="I23" s="11"/>
    </row>
    <row r="24" ht="17.25" spans="1:9">
      <c r="A24" s="3" t="s">
        <v>2</v>
      </c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3" t="s">
        <v>8</v>
      </c>
      <c r="H24" s="3" t="s">
        <v>9</v>
      </c>
      <c r="I24" s="11"/>
    </row>
    <row r="25" ht="17.25" spans="1:9">
      <c r="A25" s="4" t="s">
        <v>31</v>
      </c>
      <c r="B25" s="4" t="s">
        <v>32</v>
      </c>
      <c r="C25" s="4">
        <v>12</v>
      </c>
      <c r="D25" s="4">
        <v>12</v>
      </c>
      <c r="E25" s="4">
        <v>12</v>
      </c>
      <c r="F25" s="4">
        <v>344630</v>
      </c>
      <c r="G25" s="4" t="str">
        <f>IMSUB(H25,F25)</f>
        <v>994780</v>
      </c>
      <c r="H25" s="4">
        <v>1339410</v>
      </c>
      <c r="I25" s="11"/>
    </row>
    <row r="26" ht="20.25" spans="1:9">
      <c r="A26" s="10" t="s">
        <v>33</v>
      </c>
      <c r="B26" s="10"/>
      <c r="C26" s="4">
        <v>65</v>
      </c>
      <c r="D26" s="4">
        <v>45</v>
      </c>
      <c r="E26" s="4">
        <v>78</v>
      </c>
      <c r="F26" s="4">
        <v>775550</v>
      </c>
      <c r="G26" s="4">
        <f>G6+G8+G12+G23+G25+G17</f>
        <v>2439220</v>
      </c>
      <c r="H26" s="4">
        <f>H6+H8+H12+H23+H25+H17</f>
        <v>3214770</v>
      </c>
      <c r="I26" s="11"/>
    </row>
  </sheetData>
  <mergeCells count="8">
    <mergeCell ref="A1:I1"/>
    <mergeCell ref="A2:I2"/>
    <mergeCell ref="A26:B26"/>
    <mergeCell ref="A4:A6"/>
    <mergeCell ref="A10:A12"/>
    <mergeCell ref="A14:A17"/>
    <mergeCell ref="A19:A23"/>
    <mergeCell ref="I4:I26"/>
  </mergeCells>
  <pageMargins left="0.75" right="0.75" top="1" bottom="1" header="0.511805555555556" footer="0.511805555555556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oa-pc</dc:creator>
  <cp:lastModifiedBy>oa-pc</cp:lastModifiedBy>
  <dcterms:created xsi:type="dcterms:W3CDTF">2017-09-05T08:07:00Z</dcterms:created>
  <dcterms:modified xsi:type="dcterms:W3CDTF">2018-07-03T03:46:31Z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